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2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1" i="1"/>
  <c r="F74"/>
  <c r="E53"/>
  <c r="E59"/>
  <c r="F53"/>
  <c r="E74"/>
  <c r="E45"/>
  <c r="F77"/>
  <c r="E77"/>
  <c r="F69"/>
  <c r="E69"/>
  <c r="F59"/>
  <c r="F56"/>
  <c r="E56"/>
  <c r="F45"/>
  <c r="F41"/>
  <c r="E41"/>
  <c r="F34"/>
  <c r="E34"/>
  <c r="F31"/>
  <c r="F25"/>
  <c r="E25"/>
  <c r="F21"/>
  <c r="E21"/>
  <c r="F10"/>
  <c r="E10"/>
  <c r="F73" l="1"/>
  <c r="E73"/>
  <c r="F18"/>
  <c r="E18"/>
  <c r="F82" l="1"/>
  <c r="F83" s="1"/>
  <c r="E82"/>
  <c r="E83" s="1"/>
</calcChain>
</file>

<file path=xl/sharedStrings.xml><?xml version="1.0" encoding="utf-8"?>
<sst xmlns="http://schemas.openxmlformats.org/spreadsheetml/2006/main" count="87" uniqueCount="87">
  <si>
    <t>НАЗИВ</t>
  </si>
  <si>
    <t>I</t>
  </si>
  <si>
    <t>700000 i</t>
  </si>
  <si>
    <t>УКУПНИ ПРИХОДИ</t>
  </si>
  <si>
    <t>И</t>
  </si>
  <si>
    <t>Трансфери између корисника на истом нивоу</t>
  </si>
  <si>
    <t>РФЗО</t>
  </si>
  <si>
    <t>Споредне продаје добара и услуга  које врше државне нетржишне јединице</t>
  </si>
  <si>
    <t>Приходи од продаје производа (гот. Продаја)</t>
  </si>
  <si>
    <t>Meморандумске ставке за рефундацију расхода</t>
  </si>
  <si>
    <t>Mешовити и неодређени приходи</t>
  </si>
  <si>
    <t>II</t>
  </si>
  <si>
    <t>ТЕКУЋИ РАСХОДИ</t>
  </si>
  <si>
    <t>Плате и додаци запослених</t>
  </si>
  <si>
    <t>Социјални доприноси на терет послодавца</t>
  </si>
  <si>
    <t>Допринос за ПИО</t>
  </si>
  <si>
    <t>Допринос за здравствено осигурање</t>
  </si>
  <si>
    <t>Допринос за незапосленост</t>
  </si>
  <si>
    <t>Социјална давања запосленима</t>
  </si>
  <si>
    <t>Накнада за одсуствовање са рада -боловање</t>
  </si>
  <si>
    <t>Расходи за образовање деце запослених</t>
  </si>
  <si>
    <t>Oтпремнине и социјални програм</t>
  </si>
  <si>
    <t>Накнаде за запослене за превоз на посао и са посла</t>
  </si>
  <si>
    <t>Награде ,бонуси,и остало</t>
  </si>
  <si>
    <t xml:space="preserve">Јубиларне награде </t>
  </si>
  <si>
    <t>Стални трошкови</t>
  </si>
  <si>
    <t>Трошкови платног промета</t>
  </si>
  <si>
    <t>Енергетске услуге</t>
  </si>
  <si>
    <t>Kомуналне услуге</t>
  </si>
  <si>
    <t>Услуге комуникација</t>
  </si>
  <si>
    <t>Услуге осигурања</t>
  </si>
  <si>
    <t>Закуп имовине и опреме</t>
  </si>
  <si>
    <t>Трошкови путовања</t>
  </si>
  <si>
    <t>Трошкови сл. Путовања у земљи</t>
  </si>
  <si>
    <t>Tрошкови сл. Путовања у иностранство</t>
  </si>
  <si>
    <t>Oстали трошкови превоза</t>
  </si>
  <si>
    <t>Услуге по уговору</t>
  </si>
  <si>
    <t>Aдминистративне услуге</t>
  </si>
  <si>
    <t xml:space="preserve">Kомпјутерске услуге </t>
  </si>
  <si>
    <t>Услуге информисања</t>
  </si>
  <si>
    <t>Стручне услуге</t>
  </si>
  <si>
    <t>Репрезентација</t>
  </si>
  <si>
    <t>Oстале услуге</t>
  </si>
  <si>
    <t>Услуге очувања животне средине</t>
  </si>
  <si>
    <t>Специјлизоване услуге</t>
  </si>
  <si>
    <t>Текуће поправке и одржавање</t>
  </si>
  <si>
    <t>Одржавање објеката</t>
  </si>
  <si>
    <t>Oдржавање опреме</t>
  </si>
  <si>
    <t>Mатеријал</t>
  </si>
  <si>
    <t>Aдминистративни материјал</t>
  </si>
  <si>
    <t xml:space="preserve"> Стручна литература за</t>
  </si>
  <si>
    <t>Потребе запослених</t>
  </si>
  <si>
    <t>Maтеријал за саобраћај</t>
  </si>
  <si>
    <t>Лекови и помагала на рецепт/налог</t>
  </si>
  <si>
    <t>Mатеријали за посебне намене</t>
  </si>
  <si>
    <t>Употреба осн. Средстава -амортизација</t>
  </si>
  <si>
    <t>Tекуће дотације (накнаде за инвалиде)</t>
  </si>
  <si>
    <t>Порези ,обавезне таксе и казне</t>
  </si>
  <si>
    <t>Oстали порези</t>
  </si>
  <si>
    <t>Tаксе</t>
  </si>
  <si>
    <t>Новчане казне и пенали по решењу судова и судских органа</t>
  </si>
  <si>
    <t>III</t>
  </si>
  <si>
    <t>ИЗДАЦИ ЗА НЕФИНАНСИЈСКУ ИМОВИНУ</t>
  </si>
  <si>
    <t>Зграде и грађевински објекти</t>
  </si>
  <si>
    <t>Изградња зграда и објеката</t>
  </si>
  <si>
    <t>Mашине и опрема</t>
  </si>
  <si>
    <t>Aдминистративна опрема</t>
  </si>
  <si>
    <t xml:space="preserve">Рачунарска  опрема </t>
  </si>
  <si>
    <t>Залихе робе за даљу продају</t>
  </si>
  <si>
    <t>УКУПНИ РАСХОДИ И ИЗДАЦИ</t>
  </si>
  <si>
    <r>
      <t>Вишак прихода (с</t>
    </r>
    <r>
      <rPr>
        <b/>
        <u/>
        <sz val="14"/>
        <color theme="1"/>
        <rFont val="Times New Roman"/>
        <family val="1"/>
      </rPr>
      <t>уфицит</t>
    </r>
    <r>
      <rPr>
        <b/>
        <sz val="14"/>
        <color theme="1"/>
        <rFont val="Times New Roman"/>
        <family val="1"/>
      </rPr>
      <t xml:space="preserve"> )</t>
    </r>
  </si>
  <si>
    <t>Kaпитално одржавање зграда и објеката</t>
  </si>
  <si>
    <t>Услуге санитарних и лекарских прегледа</t>
  </si>
  <si>
    <t xml:space="preserve">                              ПРИМАЊА     </t>
  </si>
  <si>
    <t>Р. Број</t>
  </si>
  <si>
    <t>Ekономска класификација</t>
  </si>
  <si>
    <t>.</t>
  </si>
  <si>
    <t>Помоћ у медицинском лечењу запосленог или члана уже породице,солидарна помоћ</t>
  </si>
  <si>
    <t>Услуге чланства у коморама</t>
  </si>
  <si>
    <t>Maтеријал за одржавање хигијене</t>
  </si>
  <si>
    <t xml:space="preserve">                                                                                                                           УПРАВНИ ОДБОР</t>
  </si>
  <si>
    <t xml:space="preserve">                                                                                                                                 ПРЕДСЕДНИК</t>
  </si>
  <si>
    <t xml:space="preserve">                                                                                                               АЛЕКСАНДРА ПУРИЋ СР</t>
  </si>
  <si>
    <t>Остварено у 2021 години</t>
  </si>
  <si>
    <t>Награде ,бонуси и други додаци управни и над.</t>
  </si>
  <si>
    <t>План за 2022. годину</t>
  </si>
  <si>
    <t>ФИНАНСИЈИСКИ ПЛАН ЗА 2022. ГОДИНУ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</si>
</sst>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3" fontId="0" fillId="0" borderId="0" xfId="0" applyNumberFormat="1" applyAlignment="1">
      <alignment vertical="center"/>
    </xf>
    <xf numFmtId="3" fontId="1" fillId="0" borderId="3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vertical="top" wrapText="1"/>
    </xf>
    <xf numFmtId="3" fontId="2" fillId="0" borderId="1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2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3" fontId="2" fillId="2" borderId="3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87"/>
  <sheetViews>
    <sheetView tabSelected="1" zoomScale="120" zoomScaleNormal="120" workbookViewId="0">
      <selection activeCell="E5" sqref="E5"/>
    </sheetView>
  </sheetViews>
  <sheetFormatPr defaultRowHeight="27" customHeight="1"/>
  <cols>
    <col min="1" max="1" width="6.85546875" customWidth="1"/>
    <col min="2" max="2" width="18.7109375" customWidth="1"/>
    <col min="3" max="3" width="11.85546875" customWidth="1"/>
    <col min="4" max="4" width="56" customWidth="1"/>
    <col min="5" max="6" width="18.7109375" style="10" customWidth="1"/>
  </cols>
  <sheetData>
    <row r="3" spans="1:6" ht="27" customHeight="1">
      <c r="A3" s="30" t="s">
        <v>86</v>
      </c>
      <c r="B3" s="30"/>
      <c r="C3" s="30"/>
      <c r="D3" s="30"/>
      <c r="E3" s="30"/>
      <c r="F3" s="30"/>
    </row>
    <row r="4" spans="1:6" ht="27" customHeight="1">
      <c r="A4" s="15"/>
      <c r="B4" s="15"/>
      <c r="C4" s="15"/>
      <c r="D4" s="15"/>
      <c r="E4" s="15"/>
      <c r="F4" s="15"/>
    </row>
    <row r="5" spans="1:6" ht="27" customHeight="1">
      <c r="A5" s="15"/>
      <c r="B5" s="15"/>
      <c r="C5" s="15"/>
      <c r="D5" s="15"/>
      <c r="E5" s="15"/>
      <c r="F5" s="15"/>
    </row>
    <row r="6" spans="1:6" ht="27" customHeight="1" thickBot="1">
      <c r="A6" s="13"/>
      <c r="B6" s="13"/>
      <c r="C6" s="13"/>
      <c r="D6" s="13"/>
      <c r="E6" s="13"/>
      <c r="F6" s="13"/>
    </row>
    <row r="7" spans="1:6" ht="27" customHeight="1">
      <c r="A7" s="28" t="s">
        <v>74</v>
      </c>
      <c r="B7" s="28" t="s">
        <v>75</v>
      </c>
      <c r="C7" s="28"/>
      <c r="D7" s="28" t="s">
        <v>0</v>
      </c>
      <c r="E7" s="35" t="s">
        <v>83</v>
      </c>
      <c r="F7" s="35" t="s">
        <v>85</v>
      </c>
    </row>
    <row r="8" spans="1:6" ht="27" customHeight="1" thickBot="1">
      <c r="A8" s="29"/>
      <c r="B8" s="29"/>
      <c r="C8" s="29"/>
      <c r="D8" s="29"/>
      <c r="E8" s="36"/>
      <c r="F8" s="36"/>
    </row>
    <row r="9" spans="1:6" ht="27" customHeight="1">
      <c r="A9" s="37" t="s">
        <v>1</v>
      </c>
      <c r="B9" s="3" t="s">
        <v>2</v>
      </c>
      <c r="C9" s="40"/>
      <c r="D9" s="14" t="s">
        <v>3</v>
      </c>
      <c r="F9" s="24"/>
    </row>
    <row r="10" spans="1:6" ht="27" customHeight="1">
      <c r="A10" s="38"/>
      <c r="B10" s="3">
        <v>800000</v>
      </c>
      <c r="C10" s="41"/>
      <c r="D10" s="14" t="s">
        <v>4</v>
      </c>
      <c r="E10" s="22">
        <f>SUM(E12+E14+E15+E17)</f>
        <v>593556000</v>
      </c>
      <c r="F10" s="18">
        <f>SUM(F12+F14+F15+F17)</f>
        <v>642000000</v>
      </c>
    </row>
    <row r="11" spans="1:6" ht="27" customHeight="1" thickBot="1">
      <c r="A11" s="39"/>
      <c r="B11" s="4"/>
      <c r="C11" s="42"/>
      <c r="D11" s="9" t="s">
        <v>73</v>
      </c>
      <c r="E11" s="23"/>
      <c r="F11" s="19"/>
    </row>
    <row r="12" spans="1:6" ht="27" customHeight="1">
      <c r="A12" s="43">
        <v>1</v>
      </c>
      <c r="B12" s="40">
        <v>781111</v>
      </c>
      <c r="C12" s="40"/>
      <c r="D12" s="3" t="s">
        <v>5</v>
      </c>
      <c r="E12" s="31">
        <v>335845000</v>
      </c>
      <c r="F12" s="31">
        <v>363000000</v>
      </c>
    </row>
    <row r="13" spans="1:6" ht="27" customHeight="1" thickBot="1">
      <c r="A13" s="44"/>
      <c r="B13" s="42"/>
      <c r="C13" s="42"/>
      <c r="D13" s="2" t="s">
        <v>6</v>
      </c>
      <c r="E13" s="32"/>
      <c r="F13" s="32"/>
    </row>
    <row r="14" spans="1:6" ht="33" customHeight="1" thickBot="1">
      <c r="A14" s="1">
        <v>2</v>
      </c>
      <c r="B14" s="2">
        <v>742</v>
      </c>
      <c r="C14" s="2"/>
      <c r="D14" s="2" t="s">
        <v>7</v>
      </c>
      <c r="E14" s="11">
        <v>6593000</v>
      </c>
      <c r="F14" s="11">
        <v>6800000</v>
      </c>
    </row>
    <row r="15" spans="1:6" ht="27" customHeight="1" thickBot="1">
      <c r="A15" s="1">
        <v>3</v>
      </c>
      <c r="B15" s="2">
        <v>823</v>
      </c>
      <c r="C15" s="2"/>
      <c r="D15" s="2" t="s">
        <v>8</v>
      </c>
      <c r="E15" s="11">
        <v>250878000</v>
      </c>
      <c r="F15" s="11">
        <v>272000000</v>
      </c>
    </row>
    <row r="16" spans="1:6" ht="27" customHeight="1" thickBot="1">
      <c r="A16" s="1">
        <v>4</v>
      </c>
      <c r="B16" s="2">
        <v>770</v>
      </c>
      <c r="C16" s="2"/>
      <c r="D16" s="5" t="s">
        <v>9</v>
      </c>
      <c r="E16" s="12"/>
      <c r="F16" s="12"/>
    </row>
    <row r="17" spans="1:6" ht="27" customHeight="1" thickBot="1">
      <c r="A17" s="1">
        <v>5</v>
      </c>
      <c r="B17" s="2">
        <v>740</v>
      </c>
      <c r="C17" s="2"/>
      <c r="D17" s="5" t="s">
        <v>10</v>
      </c>
      <c r="E17" s="12">
        <v>240000</v>
      </c>
      <c r="F17" s="12">
        <v>200000</v>
      </c>
    </row>
    <row r="18" spans="1:6" ht="27" customHeight="1">
      <c r="A18" s="37" t="s">
        <v>11</v>
      </c>
      <c r="B18" s="40">
        <v>400000</v>
      </c>
      <c r="C18" s="40"/>
      <c r="D18" s="33" t="s">
        <v>12</v>
      </c>
      <c r="E18" s="17">
        <f>SUM(E20+E21+E25+E30+E31+E34+E41+E45+E53+E56+E59+E67+E68+E69+E72)</f>
        <v>408599400</v>
      </c>
      <c r="F18" s="17">
        <f>SUM(F20+F21+F25+F30+F31+F34+F41+F45+F53+F56+F59+F67+F68+F69+F72)</f>
        <v>449073000</v>
      </c>
    </row>
    <row r="19" spans="1:6" ht="27" customHeight="1" thickBot="1">
      <c r="A19" s="39"/>
      <c r="B19" s="42"/>
      <c r="C19" s="42"/>
      <c r="D19" s="34"/>
      <c r="E19" s="19"/>
      <c r="F19" s="19"/>
    </row>
    <row r="20" spans="1:6" ht="27" customHeight="1" thickBot="1">
      <c r="A20" s="6">
        <v>1</v>
      </c>
      <c r="B20" s="5">
        <v>411</v>
      </c>
      <c r="C20" s="2" t="s">
        <v>76</v>
      </c>
      <c r="D20" s="5" t="s">
        <v>13</v>
      </c>
      <c r="E20" s="12">
        <v>84784000</v>
      </c>
      <c r="F20" s="12">
        <v>93000000</v>
      </c>
    </row>
    <row r="21" spans="1:6" ht="27" customHeight="1" thickBot="1">
      <c r="A21" s="6">
        <v>2</v>
      </c>
      <c r="B21" s="5">
        <v>412</v>
      </c>
      <c r="C21" s="2"/>
      <c r="D21" s="5" t="s">
        <v>14</v>
      </c>
      <c r="E21" s="12">
        <f>SUM(E24+E23+E22)</f>
        <v>14116000</v>
      </c>
      <c r="F21" s="12">
        <f>SUM(F24+F23+F22)</f>
        <v>15350000</v>
      </c>
    </row>
    <row r="22" spans="1:6" ht="27" customHeight="1" thickBot="1">
      <c r="A22" s="7"/>
      <c r="B22" s="2"/>
      <c r="C22" s="2">
        <v>412100</v>
      </c>
      <c r="D22" s="2" t="s">
        <v>15</v>
      </c>
      <c r="E22" s="11">
        <v>9750000</v>
      </c>
      <c r="F22" s="11">
        <v>10550000</v>
      </c>
    </row>
    <row r="23" spans="1:6" ht="27" customHeight="1" thickBot="1">
      <c r="A23" s="7"/>
      <c r="B23" s="2"/>
      <c r="C23" s="2">
        <v>412200</v>
      </c>
      <c r="D23" s="2" t="s">
        <v>16</v>
      </c>
      <c r="E23" s="11">
        <v>4366000</v>
      </c>
      <c r="F23" s="11">
        <v>4800000</v>
      </c>
    </row>
    <row r="24" spans="1:6" ht="27" customHeight="1" thickBot="1">
      <c r="A24" s="7"/>
      <c r="B24" s="2"/>
      <c r="C24" s="2">
        <v>412300</v>
      </c>
      <c r="D24" s="2" t="s">
        <v>17</v>
      </c>
      <c r="E24" s="11"/>
      <c r="F24" s="11"/>
    </row>
    <row r="25" spans="1:6" ht="27" customHeight="1" thickBot="1">
      <c r="A25" s="6">
        <v>3</v>
      </c>
      <c r="B25" s="5">
        <v>414</v>
      </c>
      <c r="C25" s="2"/>
      <c r="D25" s="5" t="s">
        <v>18</v>
      </c>
      <c r="E25" s="12">
        <f>SUM(E26+E27+E28+E29)</f>
        <v>274000</v>
      </c>
      <c r="F25" s="12">
        <f>SUM(F26+F27+F28+F29)</f>
        <v>1800000</v>
      </c>
    </row>
    <row r="26" spans="1:6" ht="27" customHeight="1" thickBot="1">
      <c r="A26" s="1"/>
      <c r="B26" s="2"/>
      <c r="C26" s="2">
        <v>414100</v>
      </c>
      <c r="D26" s="2" t="s">
        <v>19</v>
      </c>
      <c r="E26" s="11">
        <v>0</v>
      </c>
      <c r="F26" s="11">
        <v>0</v>
      </c>
    </row>
    <row r="27" spans="1:6" ht="27" customHeight="1" thickBot="1">
      <c r="A27" s="1"/>
      <c r="B27" s="2"/>
      <c r="C27" s="2">
        <v>414200</v>
      </c>
      <c r="D27" s="2" t="s">
        <v>20</v>
      </c>
      <c r="E27" s="11">
        <v>0</v>
      </c>
      <c r="F27" s="11">
        <v>0</v>
      </c>
    </row>
    <row r="28" spans="1:6" ht="27" customHeight="1" thickBot="1">
      <c r="A28" s="1"/>
      <c r="B28" s="2"/>
      <c r="C28" s="2">
        <v>414300</v>
      </c>
      <c r="D28" s="2" t="s">
        <v>21</v>
      </c>
      <c r="E28" s="11">
        <v>0</v>
      </c>
      <c r="F28" s="11">
        <v>1500000</v>
      </c>
    </row>
    <row r="29" spans="1:6" ht="36.75" customHeight="1" thickBot="1">
      <c r="A29" s="1"/>
      <c r="B29" s="2"/>
      <c r="C29" s="2">
        <v>414400</v>
      </c>
      <c r="D29" s="2" t="s">
        <v>77</v>
      </c>
      <c r="E29" s="11">
        <v>274000</v>
      </c>
      <c r="F29" s="11">
        <v>300000</v>
      </c>
    </row>
    <row r="30" spans="1:6" ht="27" customHeight="1" thickBot="1">
      <c r="A30" s="6">
        <v>4</v>
      </c>
      <c r="B30" s="5">
        <v>415</v>
      </c>
      <c r="C30" s="2"/>
      <c r="D30" s="5" t="s">
        <v>22</v>
      </c>
      <c r="E30" s="12">
        <v>1021000</v>
      </c>
      <c r="F30" s="12">
        <v>1110000</v>
      </c>
    </row>
    <row r="31" spans="1:6" ht="27" customHeight="1" thickBot="1">
      <c r="A31" s="6">
        <v>5</v>
      </c>
      <c r="B31" s="25">
        <v>416</v>
      </c>
      <c r="C31" s="26"/>
      <c r="D31" s="25" t="s">
        <v>23</v>
      </c>
      <c r="E31" s="27">
        <f>SUM(E32:E33)</f>
        <v>1471000</v>
      </c>
      <c r="F31" s="27">
        <f>SUM(F32+F33)</f>
        <v>1995000</v>
      </c>
    </row>
    <row r="32" spans="1:6" ht="27" customHeight="1" thickBot="1">
      <c r="A32" s="1"/>
      <c r="B32" s="2"/>
      <c r="C32" s="2">
        <v>416111</v>
      </c>
      <c r="D32" s="2" t="s">
        <v>24</v>
      </c>
      <c r="E32" s="11">
        <v>1294000</v>
      </c>
      <c r="F32" s="11">
        <v>1800000</v>
      </c>
    </row>
    <row r="33" spans="1:6" ht="27" customHeight="1" thickBot="1">
      <c r="A33" s="1"/>
      <c r="B33" s="2"/>
      <c r="C33" s="2">
        <v>416131</v>
      </c>
      <c r="D33" s="2" t="s">
        <v>84</v>
      </c>
      <c r="E33" s="11">
        <v>177000</v>
      </c>
      <c r="F33" s="11">
        <v>195000</v>
      </c>
    </row>
    <row r="34" spans="1:6" ht="27" customHeight="1" thickBot="1">
      <c r="A34" s="6">
        <v>6</v>
      </c>
      <c r="B34" s="5">
        <v>421</v>
      </c>
      <c r="C34" s="2"/>
      <c r="D34" s="5" t="s">
        <v>25</v>
      </c>
      <c r="E34" s="12">
        <f>SUM(E35+E36+E37+E38+E39+E40)</f>
        <v>8102400</v>
      </c>
      <c r="F34" s="12">
        <f>SUM(F35+F36+F37+F38+F39+F40)</f>
        <v>11214000</v>
      </c>
    </row>
    <row r="35" spans="1:6" ht="27" customHeight="1" thickBot="1">
      <c r="A35" s="1"/>
      <c r="B35" s="2"/>
      <c r="C35" s="2">
        <v>421100</v>
      </c>
      <c r="D35" s="2" t="s">
        <v>26</v>
      </c>
      <c r="E35" s="11">
        <v>2390000</v>
      </c>
      <c r="F35" s="11">
        <v>2635000</v>
      </c>
    </row>
    <row r="36" spans="1:6" ht="27" customHeight="1" thickBot="1">
      <c r="A36" s="1"/>
      <c r="B36" s="2"/>
      <c r="C36" s="2">
        <v>421200</v>
      </c>
      <c r="D36" s="2" t="s">
        <v>27</v>
      </c>
      <c r="E36" s="11">
        <v>3313000</v>
      </c>
      <c r="F36" s="11">
        <v>5800000</v>
      </c>
    </row>
    <row r="37" spans="1:6" ht="27" customHeight="1" thickBot="1">
      <c r="A37" s="1"/>
      <c r="B37" s="2"/>
      <c r="C37" s="2">
        <v>421300</v>
      </c>
      <c r="D37" s="2" t="s">
        <v>28</v>
      </c>
      <c r="E37" s="11">
        <v>548000</v>
      </c>
      <c r="F37" s="11">
        <v>593000</v>
      </c>
    </row>
    <row r="38" spans="1:6" ht="27" customHeight="1" thickBot="1">
      <c r="A38" s="1"/>
      <c r="B38" s="2"/>
      <c r="C38" s="2">
        <v>421400</v>
      </c>
      <c r="D38" s="2" t="s">
        <v>29</v>
      </c>
      <c r="E38" s="11">
        <v>956400</v>
      </c>
      <c r="F38" s="11">
        <v>1036000</v>
      </c>
    </row>
    <row r="39" spans="1:6" ht="27" customHeight="1" thickBot="1">
      <c r="A39" s="1"/>
      <c r="B39" s="2"/>
      <c r="C39" s="2">
        <v>421500</v>
      </c>
      <c r="D39" s="2" t="s">
        <v>30</v>
      </c>
      <c r="E39" s="11">
        <v>147000</v>
      </c>
      <c r="F39" s="11">
        <v>200000</v>
      </c>
    </row>
    <row r="40" spans="1:6" ht="27" customHeight="1" thickBot="1">
      <c r="A40" s="1"/>
      <c r="B40" s="2"/>
      <c r="C40" s="2">
        <v>421600</v>
      </c>
      <c r="D40" s="2" t="s">
        <v>31</v>
      </c>
      <c r="E40" s="11">
        <v>748000</v>
      </c>
      <c r="F40" s="11">
        <v>950000</v>
      </c>
    </row>
    <row r="41" spans="1:6" ht="27" customHeight="1" thickBot="1">
      <c r="A41" s="6">
        <v>7</v>
      </c>
      <c r="B41" s="5">
        <v>422</v>
      </c>
      <c r="C41" s="2"/>
      <c r="D41" s="5" t="s">
        <v>32</v>
      </c>
      <c r="E41" s="12">
        <f>SUM(E42+E43+E44)</f>
        <v>172000</v>
      </c>
      <c r="F41" s="12">
        <f>SUM(F42+F43+F44)</f>
        <v>205000</v>
      </c>
    </row>
    <row r="42" spans="1:6" ht="27" customHeight="1" thickBot="1">
      <c r="A42" s="1"/>
      <c r="B42" s="2"/>
      <c r="C42" s="2">
        <v>422100</v>
      </c>
      <c r="D42" s="2" t="s">
        <v>33</v>
      </c>
      <c r="E42" s="11">
        <v>159000</v>
      </c>
      <c r="F42" s="11">
        <v>175000</v>
      </c>
    </row>
    <row r="43" spans="1:6" ht="27" customHeight="1" thickBot="1">
      <c r="A43" s="1"/>
      <c r="B43" s="2"/>
      <c r="C43" s="2">
        <v>422300</v>
      </c>
      <c r="D43" s="2" t="s">
        <v>34</v>
      </c>
      <c r="E43" s="11"/>
      <c r="F43" s="11"/>
    </row>
    <row r="44" spans="1:6" ht="27" customHeight="1" thickBot="1">
      <c r="A44" s="1"/>
      <c r="B44" s="2"/>
      <c r="C44" s="2">
        <v>422900</v>
      </c>
      <c r="D44" s="2" t="s">
        <v>35</v>
      </c>
      <c r="E44" s="11">
        <v>13000</v>
      </c>
      <c r="F44" s="11">
        <v>30000</v>
      </c>
    </row>
    <row r="45" spans="1:6" ht="27" customHeight="1" thickBot="1">
      <c r="A45" s="6">
        <v>8</v>
      </c>
      <c r="B45" s="5">
        <v>423</v>
      </c>
      <c r="C45" s="2"/>
      <c r="D45" s="5" t="s">
        <v>36</v>
      </c>
      <c r="E45" s="12">
        <f>+E46+E47+E48+E49+E50+E51+E52</f>
        <v>3271000</v>
      </c>
      <c r="F45" s="12">
        <f>SUM(F46+F47+F48+F49+F50+F51+F52+F55)</f>
        <v>3878000</v>
      </c>
    </row>
    <row r="46" spans="1:6" ht="27" customHeight="1" thickBot="1">
      <c r="A46" s="1"/>
      <c r="B46" s="2"/>
      <c r="C46" s="2">
        <v>423100</v>
      </c>
      <c r="D46" s="2" t="s">
        <v>37</v>
      </c>
      <c r="E46" s="11">
        <v>0</v>
      </c>
      <c r="F46" s="11">
        <v>250000</v>
      </c>
    </row>
    <row r="47" spans="1:6" ht="27" customHeight="1" thickBot="1">
      <c r="A47" s="1"/>
      <c r="B47" s="2"/>
      <c r="C47" s="2">
        <v>423200</v>
      </c>
      <c r="D47" s="2" t="s">
        <v>38</v>
      </c>
      <c r="E47" s="11">
        <v>751000</v>
      </c>
      <c r="F47" s="11">
        <v>815000</v>
      </c>
    </row>
    <row r="48" spans="1:6" ht="27" customHeight="1" thickBot="1">
      <c r="A48" s="1"/>
      <c r="B48" s="2"/>
      <c r="C48" s="2">
        <v>423300</v>
      </c>
      <c r="D48" s="2" t="s">
        <v>78</v>
      </c>
      <c r="E48" s="11">
        <v>223000</v>
      </c>
      <c r="F48" s="11">
        <v>220000</v>
      </c>
    </row>
    <row r="49" spans="1:6" ht="27" customHeight="1" thickBot="1">
      <c r="A49" s="1"/>
      <c r="B49" s="2"/>
      <c r="C49" s="2">
        <v>423400</v>
      </c>
      <c r="D49" s="2" t="s">
        <v>39</v>
      </c>
      <c r="E49" s="11">
        <v>334000</v>
      </c>
      <c r="F49" s="11">
        <v>362000</v>
      </c>
    </row>
    <row r="50" spans="1:6" ht="27" customHeight="1" thickBot="1">
      <c r="A50" s="1"/>
      <c r="B50" s="2"/>
      <c r="C50" s="2">
        <v>423500</v>
      </c>
      <c r="D50" s="2" t="s">
        <v>40</v>
      </c>
      <c r="E50" s="11">
        <v>844000</v>
      </c>
      <c r="F50" s="11">
        <v>915000</v>
      </c>
    </row>
    <row r="51" spans="1:6" ht="27" customHeight="1" thickBot="1">
      <c r="A51" s="1"/>
      <c r="B51" s="2"/>
      <c r="C51" s="2">
        <v>423700</v>
      </c>
      <c r="D51" s="2" t="s">
        <v>41</v>
      </c>
      <c r="E51" s="11">
        <v>311000</v>
      </c>
      <c r="F51" s="11">
        <v>390000</v>
      </c>
    </row>
    <row r="52" spans="1:6" ht="27" customHeight="1" thickBot="1">
      <c r="A52" s="1"/>
      <c r="B52" s="2"/>
      <c r="C52" s="2">
        <v>423900</v>
      </c>
      <c r="D52" s="2" t="s">
        <v>42</v>
      </c>
      <c r="E52" s="11">
        <v>808000</v>
      </c>
      <c r="F52" s="11">
        <v>876000</v>
      </c>
    </row>
    <row r="53" spans="1:6" ht="27" customHeight="1" thickBot="1">
      <c r="A53" s="6">
        <v>9</v>
      </c>
      <c r="B53" s="5">
        <v>424</v>
      </c>
      <c r="C53" s="2">
        <v>424310</v>
      </c>
      <c r="D53" s="5" t="s">
        <v>44</v>
      </c>
      <c r="E53" s="12">
        <f>+E54+E55</f>
        <v>133000</v>
      </c>
      <c r="F53" s="12">
        <f>+F54+F55</f>
        <v>170000</v>
      </c>
    </row>
    <row r="54" spans="1:6" ht="27" customHeight="1" thickBot="1">
      <c r="A54" s="6"/>
      <c r="B54" s="5"/>
      <c r="C54" s="2">
        <v>424312</v>
      </c>
      <c r="D54" s="2" t="s">
        <v>72</v>
      </c>
      <c r="E54" s="11">
        <v>106000</v>
      </c>
      <c r="F54" s="11">
        <v>120000</v>
      </c>
    </row>
    <row r="55" spans="1:6" ht="27" customHeight="1" thickBot="1">
      <c r="A55" s="1"/>
      <c r="B55" s="2"/>
      <c r="C55" s="2">
        <v>424610</v>
      </c>
      <c r="D55" s="2" t="s">
        <v>43</v>
      </c>
      <c r="E55" s="11">
        <v>27000</v>
      </c>
      <c r="F55" s="11">
        <v>50000</v>
      </c>
    </row>
    <row r="56" spans="1:6" ht="27" customHeight="1" thickBot="1">
      <c r="A56" s="8">
        <v>10</v>
      </c>
      <c r="B56" s="5">
        <v>425</v>
      </c>
      <c r="C56" s="2"/>
      <c r="D56" s="5" t="s">
        <v>45</v>
      </c>
      <c r="E56" s="12">
        <f>SUM(E57+E58)</f>
        <v>183000</v>
      </c>
      <c r="F56" s="12">
        <f>SUM(F57+F58)</f>
        <v>588000</v>
      </c>
    </row>
    <row r="57" spans="1:6" ht="27" customHeight="1" thickBot="1">
      <c r="A57" s="7"/>
      <c r="B57" s="2"/>
      <c r="C57" s="2">
        <v>425100</v>
      </c>
      <c r="D57" s="2" t="s">
        <v>46</v>
      </c>
      <c r="E57" s="11">
        <v>143000</v>
      </c>
      <c r="F57" s="11">
        <v>408000</v>
      </c>
    </row>
    <row r="58" spans="1:6" ht="27" customHeight="1" thickBot="1">
      <c r="A58" s="7"/>
      <c r="B58" s="2"/>
      <c r="C58" s="2">
        <v>425200</v>
      </c>
      <c r="D58" s="2" t="s">
        <v>47</v>
      </c>
      <c r="E58" s="11">
        <v>40000</v>
      </c>
      <c r="F58" s="11">
        <v>180000</v>
      </c>
    </row>
    <row r="59" spans="1:6" ht="27" customHeight="1" thickBot="1">
      <c r="A59" s="8">
        <v>11</v>
      </c>
      <c r="B59" s="5">
        <v>426</v>
      </c>
      <c r="C59" s="2"/>
      <c r="D59" s="5" t="s">
        <v>48</v>
      </c>
      <c r="E59" s="12">
        <f>+E60+E61+E63+E64+E65+E66</f>
        <v>294520000</v>
      </c>
      <c r="F59" s="12">
        <f>SUM(F60+F61+F63+F64+F65+F66)</f>
        <v>319162000</v>
      </c>
    </row>
    <row r="60" spans="1:6" ht="27" customHeight="1" thickBot="1">
      <c r="A60" s="7"/>
      <c r="B60" s="2"/>
      <c r="C60" s="2">
        <v>426100</v>
      </c>
      <c r="D60" s="2" t="s">
        <v>49</v>
      </c>
      <c r="E60" s="11">
        <v>983000</v>
      </c>
      <c r="F60" s="11">
        <v>1065000</v>
      </c>
    </row>
    <row r="61" spans="1:6" ht="27" customHeight="1">
      <c r="A61" s="40"/>
      <c r="B61" s="40"/>
      <c r="C61" s="40">
        <v>426300</v>
      </c>
      <c r="D61" s="3" t="s">
        <v>50</v>
      </c>
      <c r="E61" s="31">
        <v>119000</v>
      </c>
      <c r="F61" s="31">
        <v>130000</v>
      </c>
    </row>
    <row r="62" spans="1:6" ht="27" customHeight="1" thickBot="1">
      <c r="A62" s="42"/>
      <c r="B62" s="42"/>
      <c r="C62" s="42"/>
      <c r="D62" s="2" t="s">
        <v>51</v>
      </c>
      <c r="E62" s="32"/>
      <c r="F62" s="32"/>
    </row>
    <row r="63" spans="1:6" ht="27" customHeight="1" thickBot="1">
      <c r="A63" s="7"/>
      <c r="B63" s="2"/>
      <c r="C63" s="2">
        <v>426400</v>
      </c>
      <c r="D63" s="2" t="s">
        <v>52</v>
      </c>
      <c r="E63" s="11">
        <v>116000</v>
      </c>
      <c r="F63" s="11">
        <v>126000</v>
      </c>
    </row>
    <row r="64" spans="1:6" ht="27" customHeight="1" thickBot="1">
      <c r="A64" s="7"/>
      <c r="B64" s="2"/>
      <c r="C64" s="2">
        <v>426751</v>
      </c>
      <c r="D64" s="2" t="s">
        <v>53</v>
      </c>
      <c r="E64" s="11">
        <v>292614000</v>
      </c>
      <c r="F64" s="11">
        <v>317095000</v>
      </c>
    </row>
    <row r="65" spans="1:6" ht="27" customHeight="1" thickBot="1">
      <c r="A65" s="7"/>
      <c r="B65" s="2"/>
      <c r="C65" s="2">
        <v>426800</v>
      </c>
      <c r="D65" s="2" t="s">
        <v>79</v>
      </c>
      <c r="E65" s="11">
        <v>297000</v>
      </c>
      <c r="F65" s="11">
        <v>322000</v>
      </c>
    </row>
    <row r="66" spans="1:6" ht="27" customHeight="1" thickBot="1">
      <c r="A66" s="7"/>
      <c r="B66" s="2"/>
      <c r="C66" s="2">
        <v>426900</v>
      </c>
      <c r="D66" s="2" t="s">
        <v>54</v>
      </c>
      <c r="E66" s="11">
        <v>391000</v>
      </c>
      <c r="F66" s="11">
        <v>424000</v>
      </c>
    </row>
    <row r="67" spans="1:6" ht="27" customHeight="1" thickBot="1">
      <c r="A67" s="8">
        <v>12</v>
      </c>
      <c r="B67" s="5">
        <v>430</v>
      </c>
      <c r="C67" s="2">
        <v>431100</v>
      </c>
      <c r="D67" s="5" t="s">
        <v>55</v>
      </c>
      <c r="E67" s="12"/>
      <c r="F67" s="12"/>
    </row>
    <row r="68" spans="1:6" ht="27" customHeight="1" thickBot="1">
      <c r="A68" s="8"/>
      <c r="B68" s="5">
        <v>465</v>
      </c>
      <c r="C68" s="2">
        <v>465100</v>
      </c>
      <c r="D68" s="5" t="s">
        <v>56</v>
      </c>
      <c r="E68" s="12">
        <v>529000</v>
      </c>
      <c r="F68" s="12">
        <v>571000</v>
      </c>
    </row>
    <row r="69" spans="1:6" ht="27" customHeight="1" thickBot="1">
      <c r="A69" s="8">
        <v>13</v>
      </c>
      <c r="B69" s="5">
        <v>482</v>
      </c>
      <c r="C69" s="2"/>
      <c r="D69" s="5" t="s">
        <v>57</v>
      </c>
      <c r="E69" s="12">
        <f>SUM(E70+E71)</f>
        <v>23000</v>
      </c>
      <c r="F69" s="12">
        <f>SUM(F70+F71)</f>
        <v>30000</v>
      </c>
    </row>
    <row r="70" spans="1:6" ht="27" customHeight="1" thickBot="1">
      <c r="A70" s="7"/>
      <c r="B70" s="2"/>
      <c r="C70" s="2">
        <v>482200</v>
      </c>
      <c r="D70" s="2" t="s">
        <v>58</v>
      </c>
      <c r="E70" s="11">
        <v>4000</v>
      </c>
      <c r="F70" s="11">
        <v>10000</v>
      </c>
    </row>
    <row r="71" spans="1:6" ht="27" customHeight="1" thickBot="1">
      <c r="A71" s="7"/>
      <c r="B71" s="2"/>
      <c r="C71" s="2">
        <v>482300</v>
      </c>
      <c r="D71" s="2" t="s">
        <v>59</v>
      </c>
      <c r="E71" s="11">
        <v>19000</v>
      </c>
      <c r="F71" s="11">
        <v>20000</v>
      </c>
    </row>
    <row r="72" spans="1:6" ht="34.5" customHeight="1" thickBot="1">
      <c r="A72" s="8">
        <v>14</v>
      </c>
      <c r="B72" s="5">
        <v>483</v>
      </c>
      <c r="C72" s="2"/>
      <c r="D72" s="5" t="s">
        <v>60</v>
      </c>
      <c r="E72" s="12"/>
      <c r="F72" s="12"/>
    </row>
    <row r="73" spans="1:6" ht="54" customHeight="1" thickBot="1">
      <c r="A73" s="20" t="s">
        <v>61</v>
      </c>
      <c r="B73" s="2">
        <v>5</v>
      </c>
      <c r="C73" s="2"/>
      <c r="D73" s="21" t="s">
        <v>62</v>
      </c>
      <c r="E73" s="12">
        <f>SUM(E74+E77+E81)</f>
        <v>183407000</v>
      </c>
      <c r="F73" s="12">
        <f>+F74+F77+F81</f>
        <v>192927000</v>
      </c>
    </row>
    <row r="74" spans="1:6" ht="27" customHeight="1" thickBot="1">
      <c r="A74" s="8">
        <v>1</v>
      </c>
      <c r="B74" s="5">
        <v>511</v>
      </c>
      <c r="C74" s="2"/>
      <c r="D74" s="5" t="s">
        <v>63</v>
      </c>
      <c r="E74" s="12">
        <f>+E75+E76</f>
        <v>176000</v>
      </c>
      <c r="F74" s="12">
        <f>+F75+F76</f>
        <v>300000</v>
      </c>
    </row>
    <row r="75" spans="1:6" ht="27" customHeight="1" thickBot="1">
      <c r="A75" s="7"/>
      <c r="B75" s="2"/>
      <c r="C75" s="2">
        <v>511200</v>
      </c>
      <c r="D75" s="2" t="s">
        <v>64</v>
      </c>
      <c r="E75" s="11"/>
      <c r="F75" s="11"/>
    </row>
    <row r="76" spans="1:6" ht="27" customHeight="1" thickBot="1">
      <c r="A76" s="7"/>
      <c r="B76" s="2"/>
      <c r="C76" s="2">
        <v>511300</v>
      </c>
      <c r="D76" s="2" t="s">
        <v>71</v>
      </c>
      <c r="E76" s="11">
        <v>176000</v>
      </c>
      <c r="F76" s="11">
        <v>300000</v>
      </c>
    </row>
    <row r="77" spans="1:6" ht="27" customHeight="1" thickBot="1">
      <c r="A77" s="8">
        <v>2</v>
      </c>
      <c r="B77" s="5">
        <v>512</v>
      </c>
      <c r="C77" s="5"/>
      <c r="D77" s="5" t="s">
        <v>65</v>
      </c>
      <c r="E77" s="12">
        <f>SUM(E78+E79+E80)</f>
        <v>1358000</v>
      </c>
      <c r="F77" s="12">
        <f>SUM(F78+F79+F80)</f>
        <v>1300000</v>
      </c>
    </row>
    <row r="78" spans="1:6" ht="27" customHeight="1" thickBot="1">
      <c r="A78" s="7"/>
      <c r="B78" s="2"/>
      <c r="C78" s="2">
        <v>512210</v>
      </c>
      <c r="D78" s="2" t="s">
        <v>66</v>
      </c>
      <c r="E78" s="11">
        <v>1358000</v>
      </c>
      <c r="F78" s="11">
        <v>1000000</v>
      </c>
    </row>
    <row r="79" spans="1:6" ht="27" customHeight="1" thickBot="1">
      <c r="A79" s="7"/>
      <c r="B79" s="2"/>
      <c r="C79" s="2">
        <v>512220</v>
      </c>
      <c r="D79" s="2" t="s">
        <v>67</v>
      </c>
      <c r="E79" s="11"/>
      <c r="F79" s="11">
        <v>300000</v>
      </c>
    </row>
    <row r="80" spans="1:6" ht="27" customHeight="1" thickBot="1">
      <c r="A80" s="7"/>
      <c r="B80" s="2"/>
      <c r="C80" s="2"/>
      <c r="D80" s="2"/>
      <c r="E80" s="11"/>
      <c r="F80" s="11"/>
    </row>
    <row r="81" spans="1:6" ht="27" customHeight="1" thickBot="1">
      <c r="A81" s="8">
        <v>3</v>
      </c>
      <c r="B81" s="5">
        <v>523</v>
      </c>
      <c r="C81" s="2">
        <v>523111</v>
      </c>
      <c r="D81" s="2" t="s">
        <v>68</v>
      </c>
      <c r="E81" s="12">
        <v>181873000</v>
      </c>
      <c r="F81" s="12">
        <v>191327000</v>
      </c>
    </row>
    <row r="82" spans="1:6" ht="27" customHeight="1" thickBot="1">
      <c r="A82" s="8"/>
      <c r="B82" s="5"/>
      <c r="C82" s="2"/>
      <c r="D82" s="9" t="s">
        <v>69</v>
      </c>
      <c r="E82" s="12">
        <f>SUM(E73+E18)</f>
        <v>592006400</v>
      </c>
      <c r="F82" s="12">
        <f>SUM(F73+F18)</f>
        <v>642000000</v>
      </c>
    </row>
    <row r="83" spans="1:6" ht="27" customHeight="1" thickBot="1">
      <c r="A83" s="8"/>
      <c r="B83" s="5"/>
      <c r="C83" s="2"/>
      <c r="D83" s="9" t="s">
        <v>70</v>
      </c>
      <c r="E83" s="12">
        <f>SUM(E10-E82)</f>
        <v>1549600</v>
      </c>
      <c r="F83" s="12">
        <f>SUM(F10-F82)</f>
        <v>0</v>
      </c>
    </row>
    <row r="84" spans="1:6" ht="27" customHeight="1">
      <c r="D84" s="16"/>
    </row>
    <row r="85" spans="1:6" ht="36.75" customHeight="1">
      <c r="D85" s="46" t="s">
        <v>80</v>
      </c>
      <c r="E85" s="46"/>
      <c r="F85" s="46"/>
    </row>
    <row r="86" spans="1:6" ht="27" customHeight="1">
      <c r="D86" s="45" t="s">
        <v>81</v>
      </c>
      <c r="E86" s="45"/>
      <c r="F86" s="45"/>
    </row>
    <row r="87" spans="1:6" ht="27" customHeight="1">
      <c r="D87" s="45" t="s">
        <v>82</v>
      </c>
      <c r="E87" s="45"/>
      <c r="F87" s="45"/>
    </row>
  </sheetData>
  <mergeCells count="26">
    <mergeCell ref="D87:F87"/>
    <mergeCell ref="A61:A62"/>
    <mergeCell ref="B61:B62"/>
    <mergeCell ref="C61:C62"/>
    <mergeCell ref="E61:E62"/>
    <mergeCell ref="F61:F62"/>
    <mergeCell ref="D86:F86"/>
    <mergeCell ref="D85:F85"/>
    <mergeCell ref="A9:A11"/>
    <mergeCell ref="C9:C11"/>
    <mergeCell ref="B18:B19"/>
    <mergeCell ref="C18:C19"/>
    <mergeCell ref="A18:A19"/>
    <mergeCell ref="A12:A13"/>
    <mergeCell ref="B12:B13"/>
    <mergeCell ref="C12:C13"/>
    <mergeCell ref="E12:E13"/>
    <mergeCell ref="F12:F13"/>
    <mergeCell ref="D18:D19"/>
    <mergeCell ref="E7:E8"/>
    <mergeCell ref="F7:F8"/>
    <mergeCell ref="C7:C8"/>
    <mergeCell ref="D7:D8"/>
    <mergeCell ref="A3:F3"/>
    <mergeCell ref="B7:B8"/>
    <mergeCell ref="A7:A8"/>
  </mergeCells>
  <pageMargins left="0.70866141732283472" right="0.70866141732283472" top="0.35433070866141736" bottom="0.31496062992125984" header="0.35433070866141736" footer="0.31496062992125984"/>
  <pageSetup paperSize="9" scale="65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2022-01-25T08:46:00Z</cp:lastPrinted>
  <dcterms:created xsi:type="dcterms:W3CDTF">2016-01-29T08:41:41Z</dcterms:created>
  <dcterms:modified xsi:type="dcterms:W3CDTF">2022-01-25T08:47:07Z</dcterms:modified>
</cp:coreProperties>
</file>