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020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7" i="1" l="1"/>
  <c r="F70" i="1"/>
  <c r="E50" i="1"/>
  <c r="E56" i="1"/>
  <c r="F50" i="1"/>
  <c r="E70" i="1"/>
  <c r="E42" i="1"/>
  <c r="F73" i="1"/>
  <c r="E73" i="1"/>
  <c r="F65" i="1"/>
  <c r="E65" i="1"/>
  <c r="F56" i="1"/>
  <c r="F53" i="1"/>
  <c r="E53" i="1"/>
  <c r="F42" i="1"/>
  <c r="F38" i="1"/>
  <c r="E38" i="1"/>
  <c r="E30" i="1"/>
  <c r="F27" i="1"/>
  <c r="F21" i="1"/>
  <c r="E21" i="1"/>
  <c r="F17" i="1"/>
  <c r="F69" i="1" l="1"/>
  <c r="E69" i="1"/>
  <c r="F15" i="1"/>
  <c r="E15" i="1"/>
  <c r="F78" i="1" l="1"/>
  <c r="F79" i="1" s="1"/>
  <c r="E78" i="1"/>
  <c r="E79" i="1" s="1"/>
</calcChain>
</file>

<file path=xl/sharedStrings.xml><?xml version="1.0" encoding="utf-8"?>
<sst xmlns="http://schemas.openxmlformats.org/spreadsheetml/2006/main" count="82" uniqueCount="82">
  <si>
    <t>НАЗИВ</t>
  </si>
  <si>
    <t>I</t>
  </si>
  <si>
    <t>Споредне продаје добара и услуга  које врше државне нетржишне јединице</t>
  </si>
  <si>
    <t>Приходи од продаје производа (гот. Продаја)</t>
  </si>
  <si>
    <t>Mешовити и неодређени приходи</t>
  </si>
  <si>
    <t>II</t>
  </si>
  <si>
    <t>ТЕКУЋИ РАСХОДИ</t>
  </si>
  <si>
    <t>Плате и додаци запослених</t>
  </si>
  <si>
    <t>Социјални доприноси на терет послодавца</t>
  </si>
  <si>
    <t>Допринос за ПИО</t>
  </si>
  <si>
    <t>Допринос за здравствено осигурање</t>
  </si>
  <si>
    <t>Допринос за незапосленост</t>
  </si>
  <si>
    <t>Социјална давања запосленима</t>
  </si>
  <si>
    <t>Накнада за одсуствовање са рада -боловање</t>
  </si>
  <si>
    <t>Расходи за образовање деце запослених</t>
  </si>
  <si>
    <t>Oтпремнине и социјални програм</t>
  </si>
  <si>
    <t>Накнаде за запослене за превоз на посао и са посла</t>
  </si>
  <si>
    <t>Награде ,бонуси,и остало</t>
  </si>
  <si>
    <t xml:space="preserve">Јубиларне награде </t>
  </si>
  <si>
    <t>Стални трошкови</t>
  </si>
  <si>
    <t>Трошкови платног промета</t>
  </si>
  <si>
    <t>Енергетске услуге</t>
  </si>
  <si>
    <t>Kомуналне услуге</t>
  </si>
  <si>
    <t>Услуге комуникација</t>
  </si>
  <si>
    <t>Услуге осигурања</t>
  </si>
  <si>
    <t>Закуп имовине и опреме</t>
  </si>
  <si>
    <t>Трошкови путовања</t>
  </si>
  <si>
    <t>Трошкови сл. Путовања у земљи</t>
  </si>
  <si>
    <t>Tрошкови сл. Путовања у иностранство</t>
  </si>
  <si>
    <t>Oстали трошкови превоза</t>
  </si>
  <si>
    <t>Услуге по уговору</t>
  </si>
  <si>
    <t>Aдминистративне услуге</t>
  </si>
  <si>
    <t xml:space="preserve">Kомпјутерске услуге </t>
  </si>
  <si>
    <t>Услуге информисања</t>
  </si>
  <si>
    <t>Стручне услуге</t>
  </si>
  <si>
    <t>Репрезентација</t>
  </si>
  <si>
    <t>Oстале услуге</t>
  </si>
  <si>
    <t>Услуге очувања животне средине</t>
  </si>
  <si>
    <t>Специјлизоване услуге</t>
  </si>
  <si>
    <t>Текуће поправке и одржавање</t>
  </si>
  <si>
    <t>Одржавање објеката</t>
  </si>
  <si>
    <t>Oдржавање опреме</t>
  </si>
  <si>
    <t>Mатеријал</t>
  </si>
  <si>
    <t>Aдминистративни материјал</t>
  </si>
  <si>
    <t>Maтеријал за саобраћај</t>
  </si>
  <si>
    <t>Лекови и помагала на рецепт/налог</t>
  </si>
  <si>
    <t>Mатеријали за посебне намене</t>
  </si>
  <si>
    <t>Употреба осн. Средстава -амортизација</t>
  </si>
  <si>
    <t>Tекуће дотације (накнаде за инвалиде)</t>
  </si>
  <si>
    <t>Порези ,обавезне таксе и казне</t>
  </si>
  <si>
    <t>Oстали порези</t>
  </si>
  <si>
    <t>Tаксе</t>
  </si>
  <si>
    <t>Новчане казне и пенали по решењу судова и судских органа</t>
  </si>
  <si>
    <t>III</t>
  </si>
  <si>
    <t>ИЗДАЦИ ЗА НЕФИНАНСИЈСКУ ИМОВИНУ</t>
  </si>
  <si>
    <t>Зграде и грађевински објекти</t>
  </si>
  <si>
    <t>Изградња зграда и објеката</t>
  </si>
  <si>
    <t>Mашине и опрема</t>
  </si>
  <si>
    <t>Aдминистративна опрема</t>
  </si>
  <si>
    <t xml:space="preserve">Рачунарска  опрема </t>
  </si>
  <si>
    <t>Залихе робе за даљу продају</t>
  </si>
  <si>
    <t>УКУПНИ РАСХОДИ И ИЗДАЦИ</t>
  </si>
  <si>
    <r>
      <t>Вишак прихода (с</t>
    </r>
    <r>
      <rPr>
        <b/>
        <u/>
        <sz val="14"/>
        <color theme="1"/>
        <rFont val="Times New Roman"/>
        <family val="1"/>
      </rPr>
      <t>уфицит</t>
    </r>
    <r>
      <rPr>
        <b/>
        <sz val="14"/>
        <color theme="1"/>
        <rFont val="Times New Roman"/>
        <family val="1"/>
      </rPr>
      <t xml:space="preserve"> )</t>
    </r>
  </si>
  <si>
    <t>Kaпитално одржавање зграда и објеката</t>
  </si>
  <si>
    <t>Услуге санитарних и лекарских прегледа</t>
  </si>
  <si>
    <t>Р. Број</t>
  </si>
  <si>
    <t>Ekономска класификација</t>
  </si>
  <si>
    <t>.</t>
  </si>
  <si>
    <t>Помоћ у медицинском лечењу запосленог или члана уже породице,солидарна помоћ</t>
  </si>
  <si>
    <t>Услуге чланства у коморама</t>
  </si>
  <si>
    <t>Maтеријал за одржавање хигијене</t>
  </si>
  <si>
    <t>Награде ,бонуси и други додаци управни и над.</t>
  </si>
  <si>
    <t>ФИНАНСИЈИСКИ ПЛАН ЗА 2023. ГОДИНУ</t>
  </si>
  <si>
    <t>Остварено у 2022 години</t>
  </si>
  <si>
    <t>План за 2023. годину</t>
  </si>
  <si>
    <t xml:space="preserve"> Стручна литература за потребе запослених</t>
  </si>
  <si>
    <t>Остали трошкови закупа имовине и опреме</t>
  </si>
  <si>
    <t>Мерни и контролони инструменти и лаб.опрема</t>
  </si>
  <si>
    <t xml:space="preserve">              УПРАВНИ ОДБОР                                                                                                                      СЛАВОЉУБ СПАЈИЋ ср</t>
  </si>
  <si>
    <t xml:space="preserve">УКУПНИ ПРИХОДИ И ПРИМАЊА    </t>
  </si>
  <si>
    <t>700000 и 800000</t>
  </si>
  <si>
    <t>Трансфери између корисника на истом нивоу РФЗО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</si>
</sst>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3" fontId="0" fillId="0" borderId="0" xfId="0" applyNumberFormat="1" applyAlignment="1">
      <alignment vertical="center"/>
    </xf>
    <xf numFmtId="3" fontId="1" fillId="0" borderId="3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3" fontId="1" fillId="0" borderId="7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3" fontId="0" fillId="0" borderId="8" xfId="0" applyNumberFormat="1" applyBorder="1" applyAlignment="1">
      <alignment vertical="center"/>
    </xf>
    <xf numFmtId="3" fontId="2" fillId="0" borderId="7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8" fillId="0" borderId="0" xfId="0" applyFont="1" applyAlignment="1">
      <alignment horizontal="right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3"/>
  <sheetViews>
    <sheetView tabSelected="1" zoomScaleNormal="100" workbookViewId="0">
      <selection activeCell="F63" sqref="F63"/>
    </sheetView>
  </sheetViews>
  <sheetFormatPr defaultRowHeight="27" customHeight="1" x14ac:dyDescent="0.25"/>
  <cols>
    <col min="1" max="1" width="6.85546875" customWidth="1"/>
    <col min="2" max="2" width="18.7109375" customWidth="1"/>
    <col min="3" max="3" width="11.85546875" customWidth="1"/>
    <col min="4" max="4" width="56" customWidth="1"/>
    <col min="5" max="6" width="18.7109375" style="3" customWidth="1"/>
  </cols>
  <sheetData>
    <row r="3" spans="1:6" ht="27" customHeight="1" x14ac:dyDescent="0.4">
      <c r="A3" s="60" t="s">
        <v>72</v>
      </c>
      <c r="B3" s="60"/>
      <c r="C3" s="60"/>
      <c r="D3" s="60"/>
      <c r="E3" s="60"/>
      <c r="F3" s="60"/>
    </row>
    <row r="4" spans="1:6" ht="27" customHeight="1" x14ac:dyDescent="0.3">
      <c r="A4" s="7"/>
      <c r="B4" s="7"/>
      <c r="C4" s="7"/>
      <c r="D4" s="7"/>
      <c r="E4" s="7"/>
      <c r="F4" s="7"/>
    </row>
    <row r="5" spans="1:6" ht="27" customHeight="1" x14ac:dyDescent="0.3">
      <c r="A5" s="7"/>
      <c r="B5" s="7"/>
      <c r="C5" s="7"/>
      <c r="D5" s="7"/>
      <c r="E5" s="7"/>
      <c r="F5" s="7"/>
    </row>
    <row r="6" spans="1:6" ht="27" customHeight="1" thickBot="1" x14ac:dyDescent="0.35">
      <c r="A6" s="6"/>
      <c r="B6" s="6"/>
      <c r="C6" s="6"/>
      <c r="D6" s="6"/>
      <c r="E6" s="6"/>
      <c r="F6" s="6"/>
    </row>
    <row r="7" spans="1:6" ht="27" customHeight="1" x14ac:dyDescent="0.25">
      <c r="A7" s="56" t="s">
        <v>65</v>
      </c>
      <c r="B7" s="56" t="s">
        <v>66</v>
      </c>
      <c r="C7" s="56"/>
      <c r="D7" s="58" t="s">
        <v>0</v>
      </c>
      <c r="E7" s="54" t="s">
        <v>73</v>
      </c>
      <c r="F7" s="54" t="s">
        <v>74</v>
      </c>
    </row>
    <row r="8" spans="1:6" ht="27" customHeight="1" thickBot="1" x14ac:dyDescent="0.3">
      <c r="A8" s="57"/>
      <c r="B8" s="57"/>
      <c r="C8" s="57"/>
      <c r="D8" s="59"/>
      <c r="E8" s="55"/>
      <c r="F8" s="55"/>
    </row>
    <row r="9" spans="1:6" ht="53.25" customHeight="1" thickBot="1" x14ac:dyDescent="0.3">
      <c r="A9" s="26" t="s">
        <v>1</v>
      </c>
      <c r="B9" s="52" t="s">
        <v>80</v>
      </c>
      <c r="C9" s="53"/>
      <c r="D9" s="27" t="s">
        <v>79</v>
      </c>
      <c r="E9" s="11">
        <v>650591000</v>
      </c>
      <c r="F9" s="9">
        <v>731083000</v>
      </c>
    </row>
    <row r="10" spans="1:6" ht="27" customHeight="1" thickBot="1" x14ac:dyDescent="0.3">
      <c r="A10" s="25">
        <v>1</v>
      </c>
      <c r="B10" s="40">
        <v>781111</v>
      </c>
      <c r="C10" s="16"/>
      <c r="D10" s="38" t="s">
        <v>81</v>
      </c>
      <c r="E10" s="17">
        <v>349725000</v>
      </c>
      <c r="F10" s="17">
        <v>379000000</v>
      </c>
    </row>
    <row r="11" spans="1:6" ht="33" customHeight="1" thickBot="1" x14ac:dyDescent="0.3">
      <c r="A11" s="41">
        <v>2</v>
      </c>
      <c r="B11" s="42">
        <v>742</v>
      </c>
      <c r="C11" s="14"/>
      <c r="D11" s="39" t="s">
        <v>2</v>
      </c>
      <c r="E11" s="15">
        <v>6216000</v>
      </c>
      <c r="F11" s="15">
        <v>7100000</v>
      </c>
    </row>
    <row r="12" spans="1:6" ht="27" customHeight="1" thickBot="1" x14ac:dyDescent="0.3">
      <c r="A12" s="43">
        <v>3</v>
      </c>
      <c r="B12" s="44">
        <v>823</v>
      </c>
      <c r="C12" s="1"/>
      <c r="D12" s="39" t="s">
        <v>3</v>
      </c>
      <c r="E12" s="4">
        <v>294192000</v>
      </c>
      <c r="F12" s="4">
        <v>344783000</v>
      </c>
    </row>
    <row r="13" spans="1:6" ht="27" customHeight="1" thickBot="1" x14ac:dyDescent="0.3">
      <c r="A13" s="43">
        <v>4</v>
      </c>
      <c r="B13" s="44">
        <v>770</v>
      </c>
      <c r="C13" s="1"/>
      <c r="D13" s="2"/>
      <c r="E13" s="5"/>
      <c r="F13" s="5"/>
    </row>
    <row r="14" spans="1:6" ht="27" customHeight="1" thickBot="1" x14ac:dyDescent="0.3">
      <c r="A14" s="43">
        <v>5</v>
      </c>
      <c r="B14" s="44">
        <v>740</v>
      </c>
      <c r="C14" s="1"/>
      <c r="D14" s="2" t="s">
        <v>4</v>
      </c>
      <c r="E14" s="5">
        <v>458000</v>
      </c>
      <c r="F14" s="5">
        <v>200000</v>
      </c>
    </row>
    <row r="15" spans="1:6" ht="52.5" customHeight="1" thickBot="1" x14ac:dyDescent="0.3">
      <c r="A15" s="18" t="s">
        <v>5</v>
      </c>
      <c r="B15" s="52">
        <v>400000</v>
      </c>
      <c r="C15" s="53"/>
      <c r="D15" s="18" t="s">
        <v>6</v>
      </c>
      <c r="E15" s="8">
        <f>SUM(E16+E17+E21+E26+E27+E30+E38+E42+E50+E53+E56+E63+E64+E65+E68)</f>
        <v>422630000</v>
      </c>
      <c r="F15" s="8">
        <f>SUM(F16+F17+F21+F26+F27+F30+F38+F42+F50+F53+F56+F63+F64+F65+F68)</f>
        <v>484657000</v>
      </c>
    </row>
    <row r="16" spans="1:6" ht="27" customHeight="1" thickBot="1" x14ac:dyDescent="0.3">
      <c r="A16" s="29">
        <v>1</v>
      </c>
      <c r="B16" s="30">
        <v>411</v>
      </c>
      <c r="C16" s="48" t="s">
        <v>67</v>
      </c>
      <c r="D16" s="30" t="s">
        <v>7</v>
      </c>
      <c r="E16" s="24">
        <v>89744000</v>
      </c>
      <c r="F16" s="24">
        <v>101586000</v>
      </c>
    </row>
    <row r="17" spans="1:6" ht="27" customHeight="1" thickBot="1" x14ac:dyDescent="0.3">
      <c r="A17" s="31">
        <v>2</v>
      </c>
      <c r="B17" s="28">
        <v>412</v>
      </c>
      <c r="C17" s="45"/>
      <c r="D17" s="28" t="s">
        <v>8</v>
      </c>
      <c r="E17" s="5">
        <v>14496000</v>
      </c>
      <c r="F17" s="5">
        <f>SUM(F20+F19+F18)</f>
        <v>16414000</v>
      </c>
    </row>
    <row r="18" spans="1:6" ht="27" customHeight="1" thickBot="1" x14ac:dyDescent="0.3">
      <c r="A18" s="32"/>
      <c r="B18" s="33"/>
      <c r="C18" s="45">
        <v>412100</v>
      </c>
      <c r="D18" s="33" t="s">
        <v>9</v>
      </c>
      <c r="E18" s="4">
        <v>9873000</v>
      </c>
      <c r="F18" s="4">
        <v>11180000</v>
      </c>
    </row>
    <row r="19" spans="1:6" ht="27" customHeight="1" thickBot="1" x14ac:dyDescent="0.3">
      <c r="A19" s="32"/>
      <c r="B19" s="33"/>
      <c r="C19" s="45">
        <v>412200</v>
      </c>
      <c r="D19" s="33" t="s">
        <v>10</v>
      </c>
      <c r="E19" s="4">
        <v>4623000</v>
      </c>
      <c r="F19" s="4">
        <v>5234000</v>
      </c>
    </row>
    <row r="20" spans="1:6" ht="27" customHeight="1" thickBot="1" x14ac:dyDescent="0.3">
      <c r="A20" s="32"/>
      <c r="B20" s="33"/>
      <c r="C20" s="45">
        <v>412300</v>
      </c>
      <c r="D20" s="33" t="s">
        <v>11</v>
      </c>
      <c r="E20" s="4">
        <v>0</v>
      </c>
      <c r="F20" s="4">
        <v>0</v>
      </c>
    </row>
    <row r="21" spans="1:6" ht="27" customHeight="1" thickBot="1" x14ac:dyDescent="0.3">
      <c r="A21" s="31">
        <v>3</v>
      </c>
      <c r="B21" s="28">
        <v>414</v>
      </c>
      <c r="C21" s="45"/>
      <c r="D21" s="28" t="s">
        <v>12</v>
      </c>
      <c r="E21" s="5">
        <f>SUM(E22+E23+E24+E25)</f>
        <v>837000</v>
      </c>
      <c r="F21" s="5">
        <f>SUM(F22+F23+F24+F25)</f>
        <v>1550000</v>
      </c>
    </row>
    <row r="22" spans="1:6" ht="27" customHeight="1" thickBot="1" x14ac:dyDescent="0.3">
      <c r="A22" s="21"/>
      <c r="B22" s="33"/>
      <c r="C22" s="45">
        <v>414100</v>
      </c>
      <c r="D22" s="33" t="s">
        <v>13</v>
      </c>
      <c r="E22" s="4">
        <v>0</v>
      </c>
      <c r="F22" s="4">
        <v>0</v>
      </c>
    </row>
    <row r="23" spans="1:6" ht="27" customHeight="1" thickBot="1" x14ac:dyDescent="0.3">
      <c r="A23" s="21"/>
      <c r="B23" s="33"/>
      <c r="C23" s="45">
        <v>414200</v>
      </c>
      <c r="D23" s="33" t="s">
        <v>14</v>
      </c>
      <c r="E23" s="4">
        <v>0</v>
      </c>
      <c r="F23" s="4">
        <v>0</v>
      </c>
    </row>
    <row r="24" spans="1:6" ht="27" customHeight="1" thickBot="1" x14ac:dyDescent="0.3">
      <c r="A24" s="21"/>
      <c r="B24" s="33"/>
      <c r="C24" s="45">
        <v>414300</v>
      </c>
      <c r="D24" s="33" t="s">
        <v>15</v>
      </c>
      <c r="E24" s="4">
        <v>512000</v>
      </c>
      <c r="F24" s="4">
        <v>1200000</v>
      </c>
    </row>
    <row r="25" spans="1:6" ht="36.75" customHeight="1" thickBot="1" x14ac:dyDescent="0.3">
      <c r="A25" s="21"/>
      <c r="B25" s="33"/>
      <c r="C25" s="45">
        <v>414400</v>
      </c>
      <c r="D25" s="33" t="s">
        <v>68</v>
      </c>
      <c r="E25" s="4">
        <v>325000</v>
      </c>
      <c r="F25" s="4">
        <v>350000</v>
      </c>
    </row>
    <row r="26" spans="1:6" ht="27" customHeight="1" thickBot="1" x14ac:dyDescent="0.3">
      <c r="A26" s="31">
        <v>4</v>
      </c>
      <c r="B26" s="28">
        <v>415</v>
      </c>
      <c r="C26" s="45"/>
      <c r="D26" s="28" t="s">
        <v>16</v>
      </c>
      <c r="E26" s="5">
        <v>1055000</v>
      </c>
      <c r="F26" s="5">
        <v>1200000</v>
      </c>
    </row>
    <row r="27" spans="1:6" ht="27" customHeight="1" thickBot="1" x14ac:dyDescent="0.3">
      <c r="A27" s="31">
        <v>5</v>
      </c>
      <c r="B27" s="34">
        <v>416</v>
      </c>
      <c r="C27" s="49"/>
      <c r="D27" s="34" t="s">
        <v>17</v>
      </c>
      <c r="E27" s="12">
        <f>SUM(E28:E29)</f>
        <v>1934000</v>
      </c>
      <c r="F27" s="12">
        <f>SUM(F28+F29)</f>
        <v>2000000</v>
      </c>
    </row>
    <row r="28" spans="1:6" ht="27" customHeight="1" thickBot="1" x14ac:dyDescent="0.3">
      <c r="A28" s="21"/>
      <c r="B28" s="33"/>
      <c r="C28" s="45">
        <v>416111</v>
      </c>
      <c r="D28" s="33" t="s">
        <v>18</v>
      </c>
      <c r="E28" s="4">
        <v>1744000</v>
      </c>
      <c r="F28" s="4">
        <v>1800000</v>
      </c>
    </row>
    <row r="29" spans="1:6" ht="27" customHeight="1" thickBot="1" x14ac:dyDescent="0.3">
      <c r="A29" s="21"/>
      <c r="B29" s="33"/>
      <c r="C29" s="45">
        <v>416131</v>
      </c>
      <c r="D29" s="33" t="s">
        <v>71</v>
      </c>
      <c r="E29" s="4">
        <v>190000</v>
      </c>
      <c r="F29" s="4">
        <v>200000</v>
      </c>
    </row>
    <row r="30" spans="1:6" ht="27" customHeight="1" thickBot="1" x14ac:dyDescent="0.3">
      <c r="A30" s="31">
        <v>6</v>
      </c>
      <c r="B30" s="28">
        <v>421</v>
      </c>
      <c r="C30" s="45"/>
      <c r="D30" s="28" t="s">
        <v>19</v>
      </c>
      <c r="E30" s="5">
        <f>SUM(E31+E32+E33+E34+E35+E36)</f>
        <v>9090400</v>
      </c>
      <c r="F30" s="5">
        <v>12059000</v>
      </c>
    </row>
    <row r="31" spans="1:6" ht="27" customHeight="1" thickBot="1" x14ac:dyDescent="0.3">
      <c r="A31" s="21"/>
      <c r="B31" s="33"/>
      <c r="C31" s="45">
        <v>421100</v>
      </c>
      <c r="D31" s="33" t="s">
        <v>20</v>
      </c>
      <c r="E31" s="4">
        <v>2468000</v>
      </c>
      <c r="F31" s="4">
        <v>2800000</v>
      </c>
    </row>
    <row r="32" spans="1:6" ht="27" customHeight="1" thickBot="1" x14ac:dyDescent="0.3">
      <c r="A32" s="21"/>
      <c r="B32" s="33"/>
      <c r="C32" s="45">
        <v>421200</v>
      </c>
      <c r="D32" s="33" t="s">
        <v>21</v>
      </c>
      <c r="E32" s="4">
        <v>3304000</v>
      </c>
      <c r="F32" s="4">
        <v>5040000</v>
      </c>
    </row>
    <row r="33" spans="1:6" ht="27" customHeight="1" thickBot="1" x14ac:dyDescent="0.3">
      <c r="A33" s="21"/>
      <c r="B33" s="33"/>
      <c r="C33" s="45">
        <v>421300</v>
      </c>
      <c r="D33" s="33" t="s">
        <v>22</v>
      </c>
      <c r="E33" s="4">
        <v>560400</v>
      </c>
      <c r="F33" s="4">
        <v>786000</v>
      </c>
    </row>
    <row r="34" spans="1:6" ht="27" customHeight="1" thickBot="1" x14ac:dyDescent="0.3">
      <c r="A34" s="21"/>
      <c r="B34" s="33"/>
      <c r="C34" s="45">
        <v>421400</v>
      </c>
      <c r="D34" s="33" t="s">
        <v>23</v>
      </c>
      <c r="E34" s="4">
        <v>1326000</v>
      </c>
      <c r="F34" s="4">
        <v>1548000</v>
      </c>
    </row>
    <row r="35" spans="1:6" ht="27" customHeight="1" thickBot="1" x14ac:dyDescent="0.3">
      <c r="A35" s="21"/>
      <c r="B35" s="33"/>
      <c r="C35" s="45">
        <v>421500</v>
      </c>
      <c r="D35" s="33" t="s">
        <v>24</v>
      </c>
      <c r="E35" s="4">
        <v>143000</v>
      </c>
      <c r="F35" s="4">
        <v>235000</v>
      </c>
    </row>
    <row r="36" spans="1:6" ht="27" customHeight="1" thickBot="1" x14ac:dyDescent="0.3">
      <c r="A36" s="21"/>
      <c r="B36" s="33"/>
      <c r="C36" s="45">
        <v>421600</v>
      </c>
      <c r="D36" s="33" t="s">
        <v>25</v>
      </c>
      <c r="E36" s="4">
        <v>1289000</v>
      </c>
      <c r="F36" s="4">
        <v>950000</v>
      </c>
    </row>
    <row r="37" spans="1:6" ht="27" customHeight="1" thickBot="1" x14ac:dyDescent="0.3">
      <c r="A37" s="21"/>
      <c r="B37" s="33"/>
      <c r="C37" s="45">
        <v>421900</v>
      </c>
      <c r="D37" s="33" t="s">
        <v>76</v>
      </c>
      <c r="E37" s="4">
        <v>0</v>
      </c>
      <c r="F37" s="4">
        <v>700000</v>
      </c>
    </row>
    <row r="38" spans="1:6" ht="27" customHeight="1" thickBot="1" x14ac:dyDescent="0.3">
      <c r="A38" s="31">
        <v>7</v>
      </c>
      <c r="B38" s="28">
        <v>422</v>
      </c>
      <c r="C38" s="45"/>
      <c r="D38" s="28" t="s">
        <v>26</v>
      </c>
      <c r="E38" s="5">
        <f>SUM(E39+E40+E41)</f>
        <v>212000</v>
      </c>
      <c r="F38" s="5">
        <f>SUM(F39+F40+F41)</f>
        <v>300000</v>
      </c>
    </row>
    <row r="39" spans="1:6" ht="27" customHeight="1" thickBot="1" x14ac:dyDescent="0.3">
      <c r="A39" s="21"/>
      <c r="B39" s="33"/>
      <c r="C39" s="45">
        <v>422100</v>
      </c>
      <c r="D39" s="33" t="s">
        <v>27</v>
      </c>
      <c r="E39" s="4">
        <v>192000</v>
      </c>
      <c r="F39" s="4">
        <v>270000</v>
      </c>
    </row>
    <row r="40" spans="1:6" ht="27" customHeight="1" thickBot="1" x14ac:dyDescent="0.3">
      <c r="A40" s="21"/>
      <c r="B40" s="33"/>
      <c r="C40" s="45">
        <v>422300</v>
      </c>
      <c r="D40" s="33" t="s">
        <v>28</v>
      </c>
      <c r="E40" s="4">
        <v>0</v>
      </c>
      <c r="F40" s="4">
        <v>0</v>
      </c>
    </row>
    <row r="41" spans="1:6" ht="27" customHeight="1" thickBot="1" x14ac:dyDescent="0.3">
      <c r="A41" s="21"/>
      <c r="B41" s="33"/>
      <c r="C41" s="45">
        <v>422900</v>
      </c>
      <c r="D41" s="33" t="s">
        <v>29</v>
      </c>
      <c r="E41" s="4">
        <v>20000</v>
      </c>
      <c r="F41" s="4">
        <v>30000</v>
      </c>
    </row>
    <row r="42" spans="1:6" ht="27" customHeight="1" thickBot="1" x14ac:dyDescent="0.3">
      <c r="A42" s="31">
        <v>8</v>
      </c>
      <c r="B42" s="28">
        <v>423</v>
      </c>
      <c r="C42" s="45"/>
      <c r="D42" s="28" t="s">
        <v>30</v>
      </c>
      <c r="E42" s="5">
        <f>+E43+E44+E45+E46+E47+E48+E49</f>
        <v>3693400</v>
      </c>
      <c r="F42" s="5">
        <f>SUM(F43+F44+F45+F46+F47+F48+F49+F52)</f>
        <v>3810000</v>
      </c>
    </row>
    <row r="43" spans="1:6" ht="27" customHeight="1" thickBot="1" x14ac:dyDescent="0.3">
      <c r="A43" s="21"/>
      <c r="B43" s="33"/>
      <c r="C43" s="45">
        <v>423100</v>
      </c>
      <c r="D43" s="33" t="s">
        <v>31</v>
      </c>
      <c r="E43" s="4">
        <v>0</v>
      </c>
      <c r="F43" s="4">
        <v>250000</v>
      </c>
    </row>
    <row r="44" spans="1:6" ht="27" customHeight="1" thickBot="1" x14ac:dyDescent="0.3">
      <c r="A44" s="21"/>
      <c r="B44" s="33"/>
      <c r="C44" s="45">
        <v>423200</v>
      </c>
      <c r="D44" s="33" t="s">
        <v>32</v>
      </c>
      <c r="E44" s="4">
        <v>892000</v>
      </c>
      <c r="F44" s="4">
        <v>760000</v>
      </c>
    </row>
    <row r="45" spans="1:6" ht="27" customHeight="1" thickBot="1" x14ac:dyDescent="0.3">
      <c r="A45" s="21"/>
      <c r="B45" s="33"/>
      <c r="C45" s="45">
        <v>423300</v>
      </c>
      <c r="D45" s="33" t="s">
        <v>69</v>
      </c>
      <c r="E45" s="4">
        <v>234000</v>
      </c>
      <c r="F45" s="4">
        <v>250000</v>
      </c>
    </row>
    <row r="46" spans="1:6" ht="27" customHeight="1" thickBot="1" x14ac:dyDescent="0.3">
      <c r="A46" s="21"/>
      <c r="B46" s="33"/>
      <c r="C46" s="45">
        <v>423400</v>
      </c>
      <c r="D46" s="33" t="s">
        <v>33</v>
      </c>
      <c r="E46" s="4">
        <v>410400</v>
      </c>
      <c r="F46" s="4">
        <v>480000</v>
      </c>
    </row>
    <row r="47" spans="1:6" ht="27" customHeight="1" thickBot="1" x14ac:dyDescent="0.3">
      <c r="A47" s="21"/>
      <c r="B47" s="33"/>
      <c r="C47" s="45">
        <v>423500</v>
      </c>
      <c r="D47" s="33" t="s">
        <v>34</v>
      </c>
      <c r="E47" s="4">
        <v>1073000</v>
      </c>
      <c r="F47" s="4">
        <v>950000</v>
      </c>
    </row>
    <row r="48" spans="1:6" ht="27" customHeight="1" thickBot="1" x14ac:dyDescent="0.3">
      <c r="A48" s="21"/>
      <c r="B48" s="33"/>
      <c r="C48" s="45">
        <v>423700</v>
      </c>
      <c r="D48" s="33" t="s">
        <v>35</v>
      </c>
      <c r="E48" s="4">
        <v>360000</v>
      </c>
      <c r="F48" s="4">
        <v>615000</v>
      </c>
    </row>
    <row r="49" spans="1:6" ht="27" customHeight="1" thickBot="1" x14ac:dyDescent="0.3">
      <c r="A49" s="21"/>
      <c r="B49" s="33"/>
      <c r="C49" s="45">
        <v>423900</v>
      </c>
      <c r="D49" s="33" t="s">
        <v>36</v>
      </c>
      <c r="E49" s="4">
        <v>724000</v>
      </c>
      <c r="F49" s="4">
        <v>455000</v>
      </c>
    </row>
    <row r="50" spans="1:6" ht="27" customHeight="1" thickBot="1" x14ac:dyDescent="0.3">
      <c r="A50" s="31">
        <v>9</v>
      </c>
      <c r="B50" s="28">
        <v>424</v>
      </c>
      <c r="C50" s="45">
        <v>424310</v>
      </c>
      <c r="D50" s="28" t="s">
        <v>38</v>
      </c>
      <c r="E50" s="5">
        <f>+E51+E52</f>
        <v>117000</v>
      </c>
      <c r="F50" s="5">
        <f>+F51+F52</f>
        <v>250000</v>
      </c>
    </row>
    <row r="51" spans="1:6" ht="27" customHeight="1" thickBot="1" x14ac:dyDescent="0.3">
      <c r="A51" s="31"/>
      <c r="B51" s="28"/>
      <c r="C51" s="45">
        <v>424312</v>
      </c>
      <c r="D51" s="33" t="s">
        <v>64</v>
      </c>
      <c r="E51" s="4">
        <v>117000</v>
      </c>
      <c r="F51" s="4">
        <v>200000</v>
      </c>
    </row>
    <row r="52" spans="1:6" ht="27" customHeight="1" thickBot="1" x14ac:dyDescent="0.3">
      <c r="A52" s="21"/>
      <c r="B52" s="33"/>
      <c r="C52" s="45">
        <v>424610</v>
      </c>
      <c r="D52" s="33" t="s">
        <v>37</v>
      </c>
      <c r="E52" s="4">
        <v>0</v>
      </c>
      <c r="F52" s="4">
        <v>50000</v>
      </c>
    </row>
    <row r="53" spans="1:6" ht="27" customHeight="1" thickBot="1" x14ac:dyDescent="0.3">
      <c r="A53" s="31">
        <v>10</v>
      </c>
      <c r="B53" s="28">
        <v>425</v>
      </c>
      <c r="C53" s="45"/>
      <c r="D53" s="28" t="s">
        <v>39</v>
      </c>
      <c r="E53" s="5">
        <f>SUM(E54+E55)</f>
        <v>242000</v>
      </c>
      <c r="F53" s="5">
        <f>SUM(F54+F55)</f>
        <v>1020000</v>
      </c>
    </row>
    <row r="54" spans="1:6" ht="27" customHeight="1" thickBot="1" x14ac:dyDescent="0.3">
      <c r="A54" s="32"/>
      <c r="B54" s="33"/>
      <c r="C54" s="45">
        <v>425100</v>
      </c>
      <c r="D54" s="33" t="s">
        <v>40</v>
      </c>
      <c r="E54" s="4">
        <v>154000</v>
      </c>
      <c r="F54" s="4">
        <v>660000</v>
      </c>
    </row>
    <row r="55" spans="1:6" ht="27" customHeight="1" thickBot="1" x14ac:dyDescent="0.3">
      <c r="A55" s="32"/>
      <c r="B55" s="33"/>
      <c r="C55" s="45">
        <v>425200</v>
      </c>
      <c r="D55" s="33" t="s">
        <v>41</v>
      </c>
      <c r="E55" s="4">
        <v>88000</v>
      </c>
      <c r="F55" s="4">
        <v>360000</v>
      </c>
    </row>
    <row r="56" spans="1:6" ht="27" customHeight="1" thickBot="1" x14ac:dyDescent="0.3">
      <c r="A56" s="31">
        <v>11</v>
      </c>
      <c r="B56" s="28">
        <v>426</v>
      </c>
      <c r="C56" s="45"/>
      <c r="D56" s="28" t="s">
        <v>42</v>
      </c>
      <c r="E56" s="5">
        <f>+E57+E58+E59+E60+E61+E62</f>
        <v>300810200</v>
      </c>
      <c r="F56" s="5">
        <f>SUM(F57+F58+F59+F60+F61+F62)</f>
        <v>344438000</v>
      </c>
    </row>
    <row r="57" spans="1:6" ht="27" customHeight="1" thickBot="1" x14ac:dyDescent="0.3">
      <c r="A57" s="32"/>
      <c r="B57" s="33"/>
      <c r="C57" s="45">
        <v>426100</v>
      </c>
      <c r="D57" s="33" t="s">
        <v>43</v>
      </c>
      <c r="E57" s="4">
        <v>1224000</v>
      </c>
      <c r="F57" s="4">
        <v>1524000</v>
      </c>
    </row>
    <row r="58" spans="1:6" ht="27" customHeight="1" thickBot="1" x14ac:dyDescent="0.3">
      <c r="A58" s="35"/>
      <c r="B58" s="35"/>
      <c r="C58" s="20">
        <v>426300</v>
      </c>
      <c r="D58" s="50" t="s">
        <v>75</v>
      </c>
      <c r="E58" s="13">
        <v>104000</v>
      </c>
      <c r="F58" s="13">
        <v>144000</v>
      </c>
    </row>
    <row r="59" spans="1:6" ht="27" customHeight="1" thickBot="1" x14ac:dyDescent="0.3">
      <c r="A59" s="36"/>
      <c r="B59" s="36"/>
      <c r="C59" s="48">
        <v>426400</v>
      </c>
      <c r="D59" s="36" t="s">
        <v>44</v>
      </c>
      <c r="E59" s="15">
        <v>262000</v>
      </c>
      <c r="F59" s="15">
        <v>348000</v>
      </c>
    </row>
    <row r="60" spans="1:6" ht="27" customHeight="1" thickBot="1" x14ac:dyDescent="0.3">
      <c r="A60" s="32"/>
      <c r="B60" s="33"/>
      <c r="C60" s="45">
        <v>426751</v>
      </c>
      <c r="D60" s="33" t="s">
        <v>45</v>
      </c>
      <c r="E60" s="4">
        <v>298242000</v>
      </c>
      <c r="F60" s="4">
        <v>341110000</v>
      </c>
    </row>
    <row r="61" spans="1:6" ht="27" customHeight="1" thickBot="1" x14ac:dyDescent="0.3">
      <c r="A61" s="32"/>
      <c r="B61" s="33"/>
      <c r="C61" s="45">
        <v>426800</v>
      </c>
      <c r="D61" s="33" t="s">
        <v>70</v>
      </c>
      <c r="E61" s="4">
        <v>341000</v>
      </c>
      <c r="F61" s="4">
        <v>438000</v>
      </c>
    </row>
    <row r="62" spans="1:6" ht="27" customHeight="1" thickBot="1" x14ac:dyDescent="0.3">
      <c r="A62" s="32"/>
      <c r="B62" s="33"/>
      <c r="C62" s="45">
        <v>426900</v>
      </c>
      <c r="D62" s="33" t="s">
        <v>46</v>
      </c>
      <c r="E62" s="4">
        <v>637200</v>
      </c>
      <c r="F62" s="4">
        <v>874000</v>
      </c>
    </row>
    <row r="63" spans="1:6" ht="27" customHeight="1" thickBot="1" x14ac:dyDescent="0.3">
      <c r="A63" s="31">
        <v>12</v>
      </c>
      <c r="B63" s="28">
        <v>430</v>
      </c>
      <c r="C63" s="45">
        <v>431100</v>
      </c>
      <c r="D63" s="28" t="s">
        <v>47</v>
      </c>
      <c r="E63" s="5">
        <v>0</v>
      </c>
      <c r="F63" s="5">
        <v>0</v>
      </c>
    </row>
    <row r="64" spans="1:6" ht="27" customHeight="1" thickBot="1" x14ac:dyDescent="0.3">
      <c r="A64" s="37"/>
      <c r="B64" s="28">
        <v>465</v>
      </c>
      <c r="C64" s="45">
        <v>465100</v>
      </c>
      <c r="D64" s="28" t="s">
        <v>48</v>
      </c>
      <c r="E64" s="5">
        <v>395000</v>
      </c>
      <c r="F64" s="5">
        <v>0</v>
      </c>
    </row>
    <row r="65" spans="1:6" ht="27" customHeight="1" thickBot="1" x14ac:dyDescent="0.3">
      <c r="A65" s="31">
        <v>13</v>
      </c>
      <c r="B65" s="28">
        <v>482</v>
      </c>
      <c r="C65" s="45"/>
      <c r="D65" s="28" t="s">
        <v>49</v>
      </c>
      <c r="E65" s="5">
        <f>SUM(E66+E67)</f>
        <v>4000</v>
      </c>
      <c r="F65" s="5">
        <f>SUM(F66+F67)</f>
        <v>30000</v>
      </c>
    </row>
    <row r="66" spans="1:6" ht="27" customHeight="1" thickBot="1" x14ac:dyDescent="0.3">
      <c r="A66" s="21"/>
      <c r="B66" s="33"/>
      <c r="C66" s="45">
        <v>482200</v>
      </c>
      <c r="D66" s="33" t="s">
        <v>50</v>
      </c>
      <c r="E66" s="4">
        <v>4000</v>
      </c>
      <c r="F66" s="4">
        <v>10000</v>
      </c>
    </row>
    <row r="67" spans="1:6" ht="27" customHeight="1" thickBot="1" x14ac:dyDescent="0.3">
      <c r="A67" s="21"/>
      <c r="B67" s="33"/>
      <c r="C67" s="45">
        <v>482300</v>
      </c>
      <c r="D67" s="33" t="s">
        <v>51</v>
      </c>
      <c r="E67" s="4">
        <v>0</v>
      </c>
      <c r="F67" s="4">
        <v>20000</v>
      </c>
    </row>
    <row r="68" spans="1:6" ht="34.5" customHeight="1" thickBot="1" x14ac:dyDescent="0.3">
      <c r="A68" s="31">
        <v>14</v>
      </c>
      <c r="B68" s="28">
        <v>483</v>
      </c>
      <c r="C68" s="1"/>
      <c r="D68" s="28" t="s">
        <v>52</v>
      </c>
      <c r="E68" s="5">
        <v>0</v>
      </c>
      <c r="F68" s="5">
        <v>0</v>
      </c>
    </row>
    <row r="69" spans="1:6" ht="54" customHeight="1" thickBot="1" x14ac:dyDescent="0.3">
      <c r="A69" s="19" t="s">
        <v>53</v>
      </c>
      <c r="B69" s="52">
        <v>500000</v>
      </c>
      <c r="C69" s="53"/>
      <c r="D69" s="10" t="s">
        <v>54</v>
      </c>
      <c r="E69" s="5">
        <f>SUM(E70+E73+E77)</f>
        <v>226880000</v>
      </c>
      <c r="F69" s="5">
        <f>+F70+F73+F77</f>
        <v>246426000</v>
      </c>
    </row>
    <row r="70" spans="1:6" ht="27" customHeight="1" thickBot="1" x14ac:dyDescent="0.3">
      <c r="A70" s="37">
        <v>1</v>
      </c>
      <c r="B70" s="28">
        <v>511</v>
      </c>
      <c r="C70" s="1"/>
      <c r="D70" s="28" t="s">
        <v>55</v>
      </c>
      <c r="E70" s="5">
        <f>+E71+E72</f>
        <v>56000</v>
      </c>
      <c r="F70" s="5">
        <f>+F71+F72</f>
        <v>300000</v>
      </c>
    </row>
    <row r="71" spans="1:6" ht="27" customHeight="1" thickBot="1" x14ac:dyDescent="0.3">
      <c r="A71" s="32"/>
      <c r="B71" s="33"/>
      <c r="C71" s="45">
        <v>511200</v>
      </c>
      <c r="D71" s="33" t="s">
        <v>56</v>
      </c>
      <c r="E71" s="4">
        <v>0</v>
      </c>
      <c r="F71" s="4">
        <v>0</v>
      </c>
    </row>
    <row r="72" spans="1:6" ht="27" customHeight="1" thickBot="1" x14ac:dyDescent="0.3">
      <c r="A72" s="32"/>
      <c r="B72" s="33"/>
      <c r="C72" s="45">
        <v>511300</v>
      </c>
      <c r="D72" s="33" t="s">
        <v>63</v>
      </c>
      <c r="E72" s="4">
        <v>56000</v>
      </c>
      <c r="F72" s="4">
        <v>300000</v>
      </c>
    </row>
    <row r="73" spans="1:6" ht="27" customHeight="1" thickBot="1" x14ac:dyDescent="0.3">
      <c r="A73" s="37">
        <v>2</v>
      </c>
      <c r="B73" s="28">
        <v>512</v>
      </c>
      <c r="C73" s="46"/>
      <c r="D73" s="28" t="s">
        <v>57</v>
      </c>
      <c r="E73" s="5">
        <f>SUM(E74+E75+E76)</f>
        <v>1909000</v>
      </c>
      <c r="F73" s="5">
        <f>SUM(F74+F75+F76)</f>
        <v>1776000</v>
      </c>
    </row>
    <row r="74" spans="1:6" ht="27" customHeight="1" thickBot="1" x14ac:dyDescent="0.3">
      <c r="A74" s="32"/>
      <c r="B74" s="33"/>
      <c r="C74" s="45">
        <v>512210</v>
      </c>
      <c r="D74" s="33" t="s">
        <v>58</v>
      </c>
      <c r="E74" s="4"/>
      <c r="F74" s="4">
        <v>0</v>
      </c>
    </row>
    <row r="75" spans="1:6" ht="27" customHeight="1" thickBot="1" x14ac:dyDescent="0.3">
      <c r="A75" s="32"/>
      <c r="B75" s="33"/>
      <c r="C75" s="45">
        <v>512220</v>
      </c>
      <c r="D75" s="33" t="s">
        <v>59</v>
      </c>
      <c r="E75" s="4">
        <v>1909000</v>
      </c>
      <c r="F75" s="4">
        <v>1596000</v>
      </c>
    </row>
    <row r="76" spans="1:6" ht="27" customHeight="1" thickBot="1" x14ac:dyDescent="0.3">
      <c r="A76" s="32"/>
      <c r="B76" s="33"/>
      <c r="C76" s="45">
        <v>512500</v>
      </c>
      <c r="D76" s="33" t="s">
        <v>77</v>
      </c>
      <c r="E76" s="4">
        <v>0</v>
      </c>
      <c r="F76" s="4">
        <v>180000</v>
      </c>
    </row>
    <row r="77" spans="1:6" ht="27" customHeight="1" thickBot="1" x14ac:dyDescent="0.3">
      <c r="A77" s="37">
        <v>3</v>
      </c>
      <c r="B77" s="28">
        <v>523</v>
      </c>
      <c r="C77" s="45">
        <v>523111</v>
      </c>
      <c r="D77" s="33" t="s">
        <v>60</v>
      </c>
      <c r="E77" s="5">
        <v>224915000</v>
      </c>
      <c r="F77" s="5">
        <v>244350000</v>
      </c>
    </row>
    <row r="78" spans="1:6" ht="27" customHeight="1" thickBot="1" x14ac:dyDescent="0.3">
      <c r="A78" s="37"/>
      <c r="B78" s="28"/>
      <c r="C78" s="33"/>
      <c r="D78" s="47" t="s">
        <v>61</v>
      </c>
      <c r="E78" s="5">
        <f>SUM(E69+E15)</f>
        <v>649510000</v>
      </c>
      <c r="F78" s="5">
        <f>SUM(F69+F15)</f>
        <v>731083000</v>
      </c>
    </row>
    <row r="79" spans="1:6" ht="27" customHeight="1" thickBot="1" x14ac:dyDescent="0.3">
      <c r="A79" s="37"/>
      <c r="B79" s="28"/>
      <c r="C79" s="33"/>
      <c r="D79" s="47" t="s">
        <v>62</v>
      </c>
      <c r="E79" s="5">
        <f>SUM(E9-E78)</f>
        <v>1081000</v>
      </c>
      <c r="F79" s="5">
        <f>SUM(F9-F78)</f>
        <v>0</v>
      </c>
    </row>
    <row r="80" spans="1:6" ht="27" customHeight="1" x14ac:dyDescent="0.25">
      <c r="D80" s="22"/>
      <c r="E80" s="23"/>
    </row>
    <row r="81" spans="4:6" ht="36.75" customHeight="1" x14ac:dyDescent="0.25">
      <c r="D81" s="51" t="s">
        <v>78</v>
      </c>
      <c r="E81" s="51"/>
      <c r="F81" s="51"/>
    </row>
    <row r="82" spans="4:6" ht="27" customHeight="1" x14ac:dyDescent="0.25">
      <c r="D82" s="51"/>
      <c r="E82" s="51"/>
      <c r="F82" s="51"/>
    </row>
    <row r="83" spans="4:6" ht="27" customHeight="1" x14ac:dyDescent="0.25">
      <c r="D83" s="51"/>
      <c r="E83" s="51"/>
      <c r="F83" s="51"/>
    </row>
  </sheetData>
  <mergeCells count="11">
    <mergeCell ref="A3:F3"/>
    <mergeCell ref="B7:B8"/>
    <mergeCell ref="A7:A8"/>
    <mergeCell ref="B69:C69"/>
    <mergeCell ref="B9:C9"/>
    <mergeCell ref="D81:F83"/>
    <mergeCell ref="B15:C15"/>
    <mergeCell ref="E7:E8"/>
    <mergeCell ref="F7:F8"/>
    <mergeCell ref="C7:C8"/>
    <mergeCell ref="D7:D8"/>
  </mergeCells>
  <pageMargins left="0.70866141732283472" right="0.70866141732283472" top="0.35433070866141736" bottom="0.31496062992125984" header="0.35433070866141736" footer="0.31496062992125984"/>
  <pageSetup paperSize="9" scale="65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pc</cp:lastModifiedBy>
  <cp:lastPrinted>2023-01-30T13:12:43Z</cp:lastPrinted>
  <dcterms:created xsi:type="dcterms:W3CDTF">2016-01-29T08:41:41Z</dcterms:created>
  <dcterms:modified xsi:type="dcterms:W3CDTF">2023-04-06T11:03:24Z</dcterms:modified>
</cp:coreProperties>
</file>